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ropbox\原稿\生物環境物理学の基礎\"/>
    </mc:Choice>
  </mc:AlternateContent>
  <bookViews>
    <workbookView xWindow="0" yWindow="0" windowWidth="22695" windowHeight="12435"/>
  </bookViews>
  <sheets>
    <sheet name="Sheet1 (2)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H6" i="2" s="1"/>
  <c r="J6" i="2" s="1"/>
  <c r="E6" i="2"/>
  <c r="D6" i="2"/>
  <c r="B16" i="1"/>
  <c r="B15" i="1"/>
  <c r="B14" i="1"/>
  <c r="B13" i="1"/>
  <c r="B12" i="1"/>
  <c r="B11" i="1"/>
  <c r="B10" i="1"/>
  <c r="B9" i="1"/>
  <c r="B8" i="1"/>
  <c r="B7" i="1"/>
  <c r="G3" i="1"/>
  <c r="C3" i="1"/>
  <c r="F6" i="2" l="1"/>
  <c r="B20" i="2"/>
  <c r="B16" i="2"/>
  <c r="B12" i="2"/>
  <c r="B17" i="2"/>
  <c r="B19" i="2"/>
  <c r="B15" i="2"/>
  <c r="B13" i="2"/>
  <c r="B18" i="2"/>
  <c r="B14" i="2"/>
  <c r="D57" i="2"/>
  <c r="D53" i="2"/>
  <c r="D49" i="2"/>
  <c r="D45" i="2"/>
  <c r="D41" i="2"/>
  <c r="D46" i="2"/>
  <c r="E36" i="2"/>
  <c r="D56" i="2"/>
  <c r="D52" i="2"/>
  <c r="D48" i="2"/>
  <c r="D44" i="2"/>
  <c r="D40" i="2"/>
  <c r="E37" i="2"/>
  <c r="E35" i="2"/>
  <c r="E33" i="2"/>
  <c r="D50" i="2"/>
  <c r="D42" i="2"/>
  <c r="E34" i="2"/>
  <c r="D55" i="2"/>
  <c r="D51" i="2"/>
  <c r="D47" i="2"/>
  <c r="D43" i="2"/>
  <c r="D39" i="2"/>
  <c r="D54" i="2"/>
  <c r="D38" i="2"/>
  <c r="D53" i="1"/>
  <c r="D52" i="1"/>
  <c r="D51" i="1"/>
  <c r="D50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F2" i="1"/>
  <c r="E2" i="1"/>
  <c r="G2" i="1" l="1"/>
  <c r="D34" i="1" s="1"/>
  <c r="D46" i="1" l="1"/>
  <c r="D36" i="1"/>
  <c r="D47" i="1"/>
  <c r="D45" i="1"/>
  <c r="D29" i="1"/>
  <c r="D43" i="1"/>
  <c r="D37" i="1"/>
  <c r="D33" i="1"/>
  <c r="D30" i="1"/>
  <c r="D40" i="1"/>
  <c r="D41" i="1"/>
  <c r="D38" i="1"/>
  <c r="D35" i="1"/>
  <c r="D48" i="1"/>
  <c r="D44" i="1"/>
  <c r="D42" i="1"/>
  <c r="D39" i="1"/>
  <c r="D31" i="1"/>
  <c r="D32" i="1"/>
  <c r="D49" i="1"/>
</calcChain>
</file>

<file path=xl/sharedStrings.xml><?xml version="1.0" encoding="utf-8"?>
<sst xmlns="http://schemas.openxmlformats.org/spreadsheetml/2006/main" count="55" uniqueCount="36">
  <si>
    <t>図5.6の説明</t>
    <rPh sb="0" eb="1">
      <t>ズ</t>
    </rPh>
    <rPh sb="5" eb="7">
      <t>セツメイ</t>
    </rPh>
    <phoneticPr fontId="1"/>
  </si>
  <si>
    <t>高さ</t>
    <rPh sb="0" eb="1">
      <t>タカ</t>
    </rPh>
    <phoneticPr fontId="1"/>
  </si>
  <si>
    <t>地表面付近</t>
    <rPh sb="0" eb="3">
      <t>チヒョウメン</t>
    </rPh>
    <rPh sb="3" eb="5">
      <t>フキン</t>
    </rPh>
    <phoneticPr fontId="1"/>
  </si>
  <si>
    <t>群落内</t>
    <rPh sb="0" eb="2">
      <t>グンラク</t>
    </rPh>
    <rPh sb="2" eb="3">
      <t>ナイ</t>
    </rPh>
    <phoneticPr fontId="1"/>
  </si>
  <si>
    <t>群落上</t>
    <rPh sb="0" eb="2">
      <t>グンラク</t>
    </rPh>
    <rPh sb="2" eb="3">
      <t>ジョウ</t>
    </rPh>
    <phoneticPr fontId="1"/>
  </si>
  <si>
    <t>u(h)</t>
    <phoneticPr fontId="1"/>
  </si>
  <si>
    <t>a</t>
    <phoneticPr fontId="1"/>
  </si>
  <si>
    <t>z</t>
    <phoneticPr fontId="1"/>
  </si>
  <si>
    <t>h</t>
    <phoneticPr fontId="1"/>
  </si>
  <si>
    <t>d</t>
    <phoneticPr fontId="1"/>
  </si>
  <si>
    <t>zM</t>
    <phoneticPr fontId="1"/>
  </si>
  <si>
    <t>u*</t>
    <phoneticPr fontId="1"/>
  </si>
  <si>
    <t>群落高</t>
    <rPh sb="0" eb="2">
      <t>グンラク</t>
    </rPh>
    <rPh sb="2" eb="3">
      <t>コウ</t>
    </rPh>
    <phoneticPr fontId="1"/>
  </si>
  <si>
    <t>群落表面における風速</t>
    <rPh sb="0" eb="2">
      <t>グンラク</t>
    </rPh>
    <rPh sb="2" eb="4">
      <t>ヒョウメン</t>
    </rPh>
    <rPh sb="8" eb="10">
      <t>フウソク</t>
    </rPh>
    <phoneticPr fontId="1"/>
  </si>
  <si>
    <t>減衰係数</t>
    <rPh sb="0" eb="4">
      <t>ゲンスイケイスウ</t>
    </rPh>
    <phoneticPr fontId="1"/>
  </si>
  <si>
    <t>地面修正量</t>
    <rPh sb="0" eb="2">
      <t>ジメン</t>
    </rPh>
    <rPh sb="2" eb="4">
      <t>シュウセイ</t>
    </rPh>
    <rPh sb="4" eb="5">
      <t>リョウ</t>
    </rPh>
    <phoneticPr fontId="1"/>
  </si>
  <si>
    <t>粗度長</t>
    <rPh sb="0" eb="3">
      <t>ソドチョウ</t>
    </rPh>
    <phoneticPr fontId="1"/>
  </si>
  <si>
    <t>摩擦速度</t>
    <rPh sb="0" eb="4">
      <t>マサツソクド</t>
    </rPh>
    <phoneticPr fontId="1"/>
  </si>
  <si>
    <t>m</t>
    <phoneticPr fontId="1"/>
  </si>
  <si>
    <t>m/s</t>
    <phoneticPr fontId="1"/>
  </si>
  <si>
    <t>m</t>
    <phoneticPr fontId="1"/>
  </si>
  <si>
    <t>群落下部高さ</t>
    <rPh sb="0" eb="2">
      <t>グンラク</t>
    </rPh>
    <rPh sb="2" eb="4">
      <t>カブ</t>
    </rPh>
    <rPh sb="4" eb="5">
      <t>タカ</t>
    </rPh>
    <phoneticPr fontId="1"/>
  </si>
  <si>
    <t>h'</t>
    <phoneticPr fontId="1"/>
  </si>
  <si>
    <t>群落下部における風速</t>
    <rPh sb="0" eb="2">
      <t>グンラク</t>
    </rPh>
    <rPh sb="2" eb="4">
      <t>カブ</t>
    </rPh>
    <rPh sb="8" eb="10">
      <t>フウソク</t>
    </rPh>
    <phoneticPr fontId="1"/>
  </si>
  <si>
    <t>u(h')</t>
    <phoneticPr fontId="1"/>
  </si>
  <si>
    <t>m</t>
    <phoneticPr fontId="1"/>
  </si>
  <si>
    <t>m/s</t>
    <phoneticPr fontId="1"/>
  </si>
  <si>
    <t>群落下部地面修正量</t>
    <rPh sb="0" eb="2">
      <t>グンラク</t>
    </rPh>
    <rPh sb="2" eb="4">
      <t>カブ</t>
    </rPh>
    <rPh sb="4" eb="6">
      <t>ジメン</t>
    </rPh>
    <rPh sb="6" eb="8">
      <t>シュウセイ</t>
    </rPh>
    <rPh sb="8" eb="9">
      <t>リョウ</t>
    </rPh>
    <phoneticPr fontId="1"/>
  </si>
  <si>
    <t>群落下部粗度長</t>
    <rPh sb="0" eb="2">
      <t>グンラク</t>
    </rPh>
    <rPh sb="2" eb="4">
      <t>カブ</t>
    </rPh>
    <rPh sb="4" eb="7">
      <t>ソドチョウ</t>
    </rPh>
    <phoneticPr fontId="1"/>
  </si>
  <si>
    <t>群落上点線</t>
    <rPh sb="0" eb="2">
      <t>グンラク</t>
    </rPh>
    <rPh sb="2" eb="3">
      <t>ジョウ</t>
    </rPh>
    <rPh sb="3" eb="5">
      <t>テンセン</t>
    </rPh>
    <phoneticPr fontId="1"/>
  </si>
  <si>
    <t>式5.1</t>
    <rPh sb="0" eb="1">
      <t>シキ</t>
    </rPh>
    <phoneticPr fontId="1"/>
  </si>
  <si>
    <t>式5.4</t>
    <rPh sb="0" eb="1">
      <t>シキ</t>
    </rPh>
    <phoneticPr fontId="1"/>
  </si>
  <si>
    <t>図5.6の説明用シート</t>
    <rPh sb="0" eb="1">
      <t>ズ</t>
    </rPh>
    <rPh sb="5" eb="7">
      <t>セツメイ</t>
    </rPh>
    <rPh sb="7" eb="8">
      <t>ヨウ</t>
    </rPh>
    <phoneticPr fontId="1"/>
  </si>
  <si>
    <r>
      <t>←この高さがz</t>
    </r>
    <r>
      <rPr>
        <vertAlign val="subscript"/>
        <sz val="11"/>
        <color theme="1"/>
        <rFont val="ＭＳ Ｐゴシック"/>
        <family val="3"/>
        <charset val="128"/>
        <scheme val="minor"/>
      </rPr>
      <t>M</t>
    </r>
    <r>
      <rPr>
        <sz val="11"/>
        <color theme="1"/>
        <rFont val="ＭＳ Ｐゴシック"/>
        <family val="2"/>
        <charset val="128"/>
        <scheme val="minor"/>
      </rPr>
      <t>+d</t>
    </r>
    <rPh sb="3" eb="4">
      <t>タカ</t>
    </rPh>
    <phoneticPr fontId="1"/>
  </si>
  <si>
    <t>←群落高、ここで群落内部と外部の風速が同じになる</t>
    <rPh sb="1" eb="3">
      <t>グンラク</t>
    </rPh>
    <rPh sb="3" eb="4">
      <t>コウ</t>
    </rPh>
    <rPh sb="8" eb="10">
      <t>グンラク</t>
    </rPh>
    <rPh sb="10" eb="12">
      <t>ナイブ</t>
    </rPh>
    <rPh sb="13" eb="15">
      <t>ガイブ</t>
    </rPh>
    <rPh sb="16" eb="18">
      <t>フウソク</t>
    </rPh>
    <rPh sb="19" eb="20">
      <t>オナ</t>
    </rPh>
    <phoneticPr fontId="1"/>
  </si>
  <si>
    <t>←この高さで風速が同じになる</t>
    <rPh sb="3" eb="4">
      <t>タカ</t>
    </rPh>
    <rPh sb="6" eb="8">
      <t>フウソク</t>
    </rPh>
    <rPh sb="9" eb="10">
      <t>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</si>
</sst>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2"/>
      <charset val="128"/>
      <scheme val="minor"/>
    </font>
    <font>
      <sz val="11"/>
      <color theme="5" tint="-0.499984740745262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2"/>
      <charset val="128"/>
      <scheme val="minor"/>
    </font>
    <font>
      <sz val="11"/>
      <color theme="8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844630024309"/>
          <c:y val="0.11085831267976422"/>
          <c:w val="0.85195989198134969"/>
          <c:h val="0.70902483885906686"/>
        </c:manualLayout>
      </c:layout>
      <c:scatterChart>
        <c:scatterStyle val="lineMarker"/>
        <c:varyColors val="0"/>
        <c:ser>
          <c:idx val="0"/>
          <c:order val="0"/>
          <c:tx>
            <c:v>群落内上部90%、式5.4を用いる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'Sheet1 (2)'!$C$11:$C$57</c:f>
              <c:numCache>
                <c:formatCode>General</c:formatCode>
                <c:ptCount val="47"/>
                <c:pt idx="9">
                  <c:v>0.21079844912372867</c:v>
                </c:pt>
                <c:pt idx="10">
                  <c:v>0.23886593653343924</c:v>
                </c:pt>
                <c:pt idx="11">
                  <c:v>0.2706705664732254</c:v>
                </c:pt>
                <c:pt idx="12">
                  <c:v>0.30670993368985694</c:v>
                </c:pt>
                <c:pt idx="13">
                  <c:v>0.34754788690089028</c:v>
                </c:pt>
                <c:pt idx="14">
                  <c:v>0.39382335040838812</c:v>
                </c:pt>
                <c:pt idx="15">
                  <c:v>0.44626032029685964</c:v>
                </c:pt>
                <c:pt idx="16">
                  <c:v>0.50567919160949293</c:v>
                </c:pt>
                <c:pt idx="17">
                  <c:v>0.57300959372038018</c:v>
                </c:pt>
                <c:pt idx="18">
                  <c:v>0.64930493471669948</c:v>
                </c:pt>
                <c:pt idx="19">
                  <c:v>0.73575888234288467</c:v>
                </c:pt>
                <c:pt idx="20">
                  <c:v>0.83372403935701678</c:v>
                </c:pt>
                <c:pt idx="21">
                  <c:v>0.94473310548202927</c:v>
                </c:pt>
                <c:pt idx="22">
                  <c:v>1.0705228570379806</c:v>
                </c:pt>
                <c:pt idx="23">
                  <c:v>1.2130613194252671</c:v>
                </c:pt>
                <c:pt idx="24">
                  <c:v>1.3745785575819442</c:v>
                </c:pt>
                <c:pt idx="25">
                  <c:v>1.5576015661428098</c:v>
                </c:pt>
                <c:pt idx="26">
                  <c:v>1.7649938051691907</c:v>
                </c:pt>
                <c:pt idx="27">
                  <c:v>2</c:v>
                </c:pt>
              </c:numCache>
            </c:numRef>
          </c:xVal>
          <c:yVal>
            <c:numRef>
              <c:f>'Sheet1 (2)'!$A$11:$A$57</c:f>
              <c:numCache>
                <c:formatCode>General</c:formatCode>
                <c:ptCount val="47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7.4999999999999997E-2</c:v>
                </c:pt>
                <c:pt idx="11">
                  <c:v>0.1</c:v>
                </c:pt>
                <c:pt idx="12">
                  <c:v>0.125</c:v>
                </c:pt>
                <c:pt idx="13">
                  <c:v>0.15</c:v>
                </c:pt>
                <c:pt idx="14">
                  <c:v>0.17499999999999999</c:v>
                </c:pt>
                <c:pt idx="15">
                  <c:v>0.2</c:v>
                </c:pt>
                <c:pt idx="16">
                  <c:v>0.22500000000000001</c:v>
                </c:pt>
                <c:pt idx="17">
                  <c:v>0.25</c:v>
                </c:pt>
                <c:pt idx="18">
                  <c:v>0.27500000000000002</c:v>
                </c:pt>
                <c:pt idx="19">
                  <c:v>0.3</c:v>
                </c:pt>
                <c:pt idx="20">
                  <c:v>0.32500000000000001</c:v>
                </c:pt>
                <c:pt idx="21">
                  <c:v>0.35</c:v>
                </c:pt>
                <c:pt idx="22">
                  <c:v>0.375</c:v>
                </c:pt>
                <c:pt idx="23">
                  <c:v>0.4</c:v>
                </c:pt>
                <c:pt idx="24">
                  <c:v>0.42499999999999999</c:v>
                </c:pt>
                <c:pt idx="25">
                  <c:v>0.45</c:v>
                </c:pt>
                <c:pt idx="26">
                  <c:v>0.47499999999999998</c:v>
                </c:pt>
                <c:pt idx="27">
                  <c:v>0.5</c:v>
                </c:pt>
                <c:pt idx="28">
                  <c:v>0.52500000000000002</c:v>
                </c:pt>
                <c:pt idx="29">
                  <c:v>0.55000000000000004</c:v>
                </c:pt>
                <c:pt idx="30">
                  <c:v>0.57499999999999996</c:v>
                </c:pt>
                <c:pt idx="31">
                  <c:v>0.6</c:v>
                </c:pt>
                <c:pt idx="32">
                  <c:v>0.625</c:v>
                </c:pt>
                <c:pt idx="33">
                  <c:v>0.65</c:v>
                </c:pt>
                <c:pt idx="34">
                  <c:v>0.67500000000000004</c:v>
                </c:pt>
                <c:pt idx="35">
                  <c:v>0.7</c:v>
                </c:pt>
                <c:pt idx="36">
                  <c:v>0.72499999999999998</c:v>
                </c:pt>
                <c:pt idx="37">
                  <c:v>0.75</c:v>
                </c:pt>
                <c:pt idx="38">
                  <c:v>0.77500000000000002</c:v>
                </c:pt>
                <c:pt idx="39">
                  <c:v>0.8</c:v>
                </c:pt>
                <c:pt idx="40">
                  <c:v>0.82499999999999996</c:v>
                </c:pt>
                <c:pt idx="41">
                  <c:v>0.85</c:v>
                </c:pt>
                <c:pt idx="42">
                  <c:v>0.875</c:v>
                </c:pt>
                <c:pt idx="43">
                  <c:v>0.9</c:v>
                </c:pt>
                <c:pt idx="44">
                  <c:v>0.92500000000000004</c:v>
                </c:pt>
                <c:pt idx="45">
                  <c:v>0.95</c:v>
                </c:pt>
                <c:pt idx="46">
                  <c:v>0.97499999999999998</c:v>
                </c:pt>
              </c:numCache>
            </c:numRef>
          </c:yVal>
          <c:smooth val="0"/>
        </c:ser>
        <c:ser>
          <c:idx val="1"/>
          <c:order val="1"/>
          <c:tx>
            <c:v>群落より上、式5.1を用いる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'Sheet1 (2)'!$D$11:$D$57</c:f>
              <c:numCache>
                <c:formatCode>General</c:formatCode>
                <c:ptCount val="47"/>
                <c:pt idx="27">
                  <c:v>2</c:v>
                </c:pt>
                <c:pt idx="28">
                  <c:v>2.2131790226604489</c:v>
                </c:pt>
                <c:pt idx="29">
                  <c:v>2.4012162469692853</c:v>
                </c:pt>
                <c:pt idx="30">
                  <c:v>2.569421275865325</c:v>
                </c:pt>
                <c:pt idx="31">
                  <c:v>2.7215812330179494</c:v>
                </c:pt>
                <c:pt idx="32">
                  <c:v>2.8604923904799793</c:v>
                </c:pt>
                <c:pt idx="33">
                  <c:v>2.9882782680744802</c:v>
                </c:pt>
                <c:pt idx="34">
                  <c:v>3.1065895113302244</c:v>
                </c:pt>
                <c:pt idx="35">
                  <c:v>3.2167346436848558</c:v>
                </c:pt>
                <c:pt idx="36">
                  <c:v>3.3197685339906733</c:v>
                </c:pt>
                <c:pt idx="37">
                  <c:v>3.4165539967494398</c:v>
                </c:pt>
                <c:pt idx="38">
                  <c:v>3.5078057582995101</c:v>
                </c:pt>
                <c:pt idx="39">
                  <c:v>3.5941225199375286</c:v>
                </c:pt>
                <c:pt idx="40">
                  <c:v>3.6760107871955499</c:v>
                </c:pt>
                <c:pt idx="41">
                  <c:v>3.7539028791497548</c:v>
                </c:pt>
                <c:pt idx="42">
                  <c:v>3.8281707443481747</c:v>
                </c:pt>
                <c:pt idx="43">
                  <c:v>3.8991367030949</c:v>
                </c:pt>
                <c:pt idx="44">
                  <c:v>3.9670819018102041</c:v>
                </c:pt>
                <c:pt idx="45">
                  <c:v>4.0322530404004269</c:v>
                </c:pt>
                <c:pt idx="46">
                  <c:v>4.094867779404705</c:v>
                </c:pt>
              </c:numCache>
            </c:numRef>
          </c:xVal>
          <c:yVal>
            <c:numRef>
              <c:f>'Sheet1 (2)'!$A$11:$A$57</c:f>
              <c:numCache>
                <c:formatCode>General</c:formatCode>
                <c:ptCount val="47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7.4999999999999997E-2</c:v>
                </c:pt>
                <c:pt idx="11">
                  <c:v>0.1</c:v>
                </c:pt>
                <c:pt idx="12">
                  <c:v>0.125</c:v>
                </c:pt>
                <c:pt idx="13">
                  <c:v>0.15</c:v>
                </c:pt>
                <c:pt idx="14">
                  <c:v>0.17499999999999999</c:v>
                </c:pt>
                <c:pt idx="15">
                  <c:v>0.2</c:v>
                </c:pt>
                <c:pt idx="16">
                  <c:v>0.22500000000000001</c:v>
                </c:pt>
                <c:pt idx="17">
                  <c:v>0.25</c:v>
                </c:pt>
                <c:pt idx="18">
                  <c:v>0.27500000000000002</c:v>
                </c:pt>
                <c:pt idx="19">
                  <c:v>0.3</c:v>
                </c:pt>
                <c:pt idx="20">
                  <c:v>0.32500000000000001</c:v>
                </c:pt>
                <c:pt idx="21">
                  <c:v>0.35</c:v>
                </c:pt>
                <c:pt idx="22">
                  <c:v>0.375</c:v>
                </c:pt>
                <c:pt idx="23">
                  <c:v>0.4</c:v>
                </c:pt>
                <c:pt idx="24">
                  <c:v>0.42499999999999999</c:v>
                </c:pt>
                <c:pt idx="25">
                  <c:v>0.45</c:v>
                </c:pt>
                <c:pt idx="26">
                  <c:v>0.47499999999999998</c:v>
                </c:pt>
                <c:pt idx="27">
                  <c:v>0.5</c:v>
                </c:pt>
                <c:pt idx="28">
                  <c:v>0.52500000000000002</c:v>
                </c:pt>
                <c:pt idx="29">
                  <c:v>0.55000000000000004</c:v>
                </c:pt>
                <c:pt idx="30">
                  <c:v>0.57499999999999996</c:v>
                </c:pt>
                <c:pt idx="31">
                  <c:v>0.6</c:v>
                </c:pt>
                <c:pt idx="32">
                  <c:v>0.625</c:v>
                </c:pt>
                <c:pt idx="33">
                  <c:v>0.65</c:v>
                </c:pt>
                <c:pt idx="34">
                  <c:v>0.67500000000000004</c:v>
                </c:pt>
                <c:pt idx="35">
                  <c:v>0.7</c:v>
                </c:pt>
                <c:pt idx="36">
                  <c:v>0.72499999999999998</c:v>
                </c:pt>
                <c:pt idx="37">
                  <c:v>0.75</c:v>
                </c:pt>
                <c:pt idx="38">
                  <c:v>0.77500000000000002</c:v>
                </c:pt>
                <c:pt idx="39">
                  <c:v>0.8</c:v>
                </c:pt>
                <c:pt idx="40">
                  <c:v>0.82499999999999996</c:v>
                </c:pt>
                <c:pt idx="41">
                  <c:v>0.85</c:v>
                </c:pt>
                <c:pt idx="42">
                  <c:v>0.875</c:v>
                </c:pt>
                <c:pt idx="43">
                  <c:v>0.9</c:v>
                </c:pt>
                <c:pt idx="44">
                  <c:v>0.92500000000000004</c:v>
                </c:pt>
                <c:pt idx="45">
                  <c:v>0.95</c:v>
                </c:pt>
                <c:pt idx="46">
                  <c:v>0.97499999999999998</c:v>
                </c:pt>
              </c:numCache>
            </c:numRef>
          </c:yVal>
          <c:smooth val="0"/>
        </c:ser>
        <c:ser>
          <c:idx val="2"/>
          <c:order val="2"/>
          <c:tx>
            <c:v>群落内地表面付近、式5.1を用いる</c:v>
          </c:tx>
          <c:spPr>
            <a:ln w="25400" cap="rnd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'Sheet1 (2)'!$B$11:$B$29</c:f>
              <c:numCache>
                <c:formatCode>General</c:formatCode>
                <c:ptCount val="19"/>
                <c:pt idx="0">
                  <c:v>0</c:v>
                </c:pt>
                <c:pt idx="1">
                  <c:v>9.0209224848382036E-2</c:v>
                </c:pt>
                <c:pt idx="2">
                  <c:v>0.12058922427534663</c:v>
                </c:pt>
                <c:pt idx="3">
                  <c:v>0.14214417690002876</c:v>
                </c:pt>
                <c:pt idx="4">
                  <c:v>0.15886349707208192</c:v>
                </c:pt>
                <c:pt idx="5">
                  <c:v>0.17252417632699341</c:v>
                </c:pt>
                <c:pt idx="6">
                  <c:v>0.18407411606575144</c:v>
                </c:pt>
                <c:pt idx="7">
                  <c:v>0.19407912895167551</c:v>
                </c:pt>
                <c:pt idx="8">
                  <c:v>0.202904175753958</c:v>
                </c:pt>
                <c:pt idx="9">
                  <c:v>0.21079844912372867</c:v>
                </c:pt>
              </c:numCache>
            </c:numRef>
          </c:xVal>
          <c:yVal>
            <c:numRef>
              <c:f>'Sheet1 (2)'!$A$11:$A$29</c:f>
              <c:numCache>
                <c:formatCode>General</c:formatCode>
                <c:ptCount val="1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7.4999999999999997E-2</c:v>
                </c:pt>
                <c:pt idx="11">
                  <c:v>0.1</c:v>
                </c:pt>
                <c:pt idx="12">
                  <c:v>0.125</c:v>
                </c:pt>
                <c:pt idx="13">
                  <c:v>0.15</c:v>
                </c:pt>
                <c:pt idx="14">
                  <c:v>0.17499999999999999</c:v>
                </c:pt>
                <c:pt idx="15">
                  <c:v>0.2</c:v>
                </c:pt>
                <c:pt idx="16">
                  <c:v>0.22500000000000001</c:v>
                </c:pt>
                <c:pt idx="17">
                  <c:v>0.25</c:v>
                </c:pt>
                <c:pt idx="18">
                  <c:v>0.27500000000000002</c:v>
                </c:pt>
              </c:numCache>
            </c:numRef>
          </c:yVal>
          <c:smooth val="0"/>
        </c:ser>
        <c:ser>
          <c:idx val="3"/>
          <c:order val="3"/>
          <c:spPr>
            <a:ln w="25400" cap="rnd">
              <a:solidFill>
                <a:schemeClr val="accent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'Sheet1 (2)'!$E$29:$E$38</c:f>
              <c:numCache>
                <c:formatCode>General</c:formatCode>
                <c:ptCount val="10"/>
                <c:pt idx="4">
                  <c:v>-3.5448781694388394E-16</c:v>
                </c:pt>
                <c:pt idx="5">
                  <c:v>0.64731336781953064</c:v>
                </c:pt>
                <c:pt idx="6">
                  <c:v>1.1065895113302242</c:v>
                </c:pt>
                <c:pt idx="7">
                  <c:v>1.462831764535101</c:v>
                </c:pt>
                <c:pt idx="8">
                  <c:v>1.7539028791497544</c:v>
                </c:pt>
                <c:pt idx="9">
                  <c:v>2</c:v>
                </c:pt>
              </c:numCache>
            </c:numRef>
          </c:xVal>
          <c:yVal>
            <c:numRef>
              <c:f>'Sheet1 (2)'!$A$29:$A$38</c:f>
              <c:numCache>
                <c:formatCode>General</c:formatCode>
                <c:ptCount val="10"/>
                <c:pt idx="0">
                  <c:v>0.27500000000000002</c:v>
                </c:pt>
                <c:pt idx="1">
                  <c:v>0.3</c:v>
                </c:pt>
                <c:pt idx="2">
                  <c:v>0.32500000000000001</c:v>
                </c:pt>
                <c:pt idx="3">
                  <c:v>0.35</c:v>
                </c:pt>
                <c:pt idx="4">
                  <c:v>0.375</c:v>
                </c:pt>
                <c:pt idx="5">
                  <c:v>0.4</c:v>
                </c:pt>
                <c:pt idx="6">
                  <c:v>0.42499999999999999</c:v>
                </c:pt>
                <c:pt idx="7">
                  <c:v>0.45</c:v>
                </c:pt>
                <c:pt idx="8">
                  <c:v>0.47499999999999998</c:v>
                </c:pt>
                <c:pt idx="9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618456"/>
        <c:axId val="528620416"/>
      </c:scatterChart>
      <c:valAx>
        <c:axId val="528618456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風速（</a:t>
                </a:r>
                <a:r>
                  <a:rPr lang="en-US" altLang="ja-JP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m s</a:t>
                </a:r>
                <a:r>
                  <a:rPr lang="en-US" altLang="ja-JP" baseline="300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-1</a:t>
                </a: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620416"/>
        <c:crosses val="autoZero"/>
        <c:crossBetween val="midCat"/>
      </c:valAx>
      <c:valAx>
        <c:axId val="528620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高さ（</a:t>
                </a:r>
                <a:r>
                  <a:rPr lang="en-US" altLang="ja-JP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m</a:t>
                </a: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618456"/>
        <c:crosses val="autoZero"/>
        <c:crossBetween val="midCat"/>
      </c:valAx>
      <c:spPr>
        <a:noFill/>
        <a:ln>
          <a:solidFill>
            <a:schemeClr val="accent2">
              <a:lumMod val="50000"/>
            </a:schemeClr>
          </a:solidFill>
          <a:prstDash val="sysDash"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32693252874592443"/>
          <c:y val="0.60421781962895105"/>
          <c:w val="0.36814774812440482"/>
          <c:h val="0.1040170912787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aseline="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63470960947278E-2"/>
          <c:y val="0.11085831267976422"/>
          <c:w val="0.90788082376505996"/>
          <c:h val="0.7676018568018243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Sheet1!$C$6:$C$53</c:f>
              <c:numCache>
                <c:formatCode>General</c:formatCode>
                <c:ptCount val="48"/>
                <c:pt idx="10">
                  <c:v>0.21079844912372867</c:v>
                </c:pt>
                <c:pt idx="11">
                  <c:v>0.23886593653343924</c:v>
                </c:pt>
                <c:pt idx="12">
                  <c:v>0.2706705664732254</c:v>
                </c:pt>
                <c:pt idx="13">
                  <c:v>0.30670993368985694</c:v>
                </c:pt>
                <c:pt idx="14">
                  <c:v>0.34754788690089028</c:v>
                </c:pt>
                <c:pt idx="15">
                  <c:v>0.39382335040838812</c:v>
                </c:pt>
                <c:pt idx="16">
                  <c:v>0.44626032029685964</c:v>
                </c:pt>
                <c:pt idx="17">
                  <c:v>0.50567919160949293</c:v>
                </c:pt>
                <c:pt idx="18">
                  <c:v>0.57300959372038018</c:v>
                </c:pt>
                <c:pt idx="19">
                  <c:v>0.64930493471669948</c:v>
                </c:pt>
                <c:pt idx="20">
                  <c:v>0.73575888234288467</c:v>
                </c:pt>
                <c:pt idx="21">
                  <c:v>0.83372403935701678</c:v>
                </c:pt>
                <c:pt idx="22">
                  <c:v>0.94473310548202927</c:v>
                </c:pt>
                <c:pt idx="23">
                  <c:v>1.0705228570379806</c:v>
                </c:pt>
                <c:pt idx="24">
                  <c:v>1.2130613194252671</c:v>
                </c:pt>
                <c:pt idx="25">
                  <c:v>1.3745785575819442</c:v>
                </c:pt>
                <c:pt idx="26">
                  <c:v>1.5576015661428098</c:v>
                </c:pt>
                <c:pt idx="27">
                  <c:v>1.7649938051691907</c:v>
                </c:pt>
                <c:pt idx="28">
                  <c:v>2</c:v>
                </c:pt>
              </c:numCache>
            </c:numRef>
          </c:xVal>
          <c:yVal>
            <c:numRef>
              <c:f>Sheet1!$A$6:$A$53</c:f>
              <c:numCache>
                <c:formatCode>General</c:formatCode>
                <c:ptCount val="48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7.4999999999999997E-2</c:v>
                </c:pt>
                <c:pt idx="12">
                  <c:v>0.1</c:v>
                </c:pt>
                <c:pt idx="13">
                  <c:v>0.125</c:v>
                </c:pt>
                <c:pt idx="14">
                  <c:v>0.15</c:v>
                </c:pt>
                <c:pt idx="15">
                  <c:v>0.17499999999999999</c:v>
                </c:pt>
                <c:pt idx="16">
                  <c:v>0.2</c:v>
                </c:pt>
                <c:pt idx="17">
                  <c:v>0.22500000000000001</c:v>
                </c:pt>
                <c:pt idx="18">
                  <c:v>0.25</c:v>
                </c:pt>
                <c:pt idx="19">
                  <c:v>0.27500000000000002</c:v>
                </c:pt>
                <c:pt idx="20">
                  <c:v>0.3</c:v>
                </c:pt>
                <c:pt idx="21">
                  <c:v>0.32500000000000001</c:v>
                </c:pt>
                <c:pt idx="22">
                  <c:v>0.35</c:v>
                </c:pt>
                <c:pt idx="23">
                  <c:v>0.375</c:v>
                </c:pt>
                <c:pt idx="24">
                  <c:v>0.4</c:v>
                </c:pt>
                <c:pt idx="25">
                  <c:v>0.42499999999999999</c:v>
                </c:pt>
                <c:pt idx="26">
                  <c:v>0.45</c:v>
                </c:pt>
                <c:pt idx="27">
                  <c:v>0.47499999999999998</c:v>
                </c:pt>
                <c:pt idx="28">
                  <c:v>0.5</c:v>
                </c:pt>
                <c:pt idx="29">
                  <c:v>0.52500000000000002</c:v>
                </c:pt>
                <c:pt idx="30">
                  <c:v>0.55000000000000004</c:v>
                </c:pt>
                <c:pt idx="31">
                  <c:v>0.57499999999999996</c:v>
                </c:pt>
                <c:pt idx="32">
                  <c:v>0.6</c:v>
                </c:pt>
                <c:pt idx="33">
                  <c:v>0.625</c:v>
                </c:pt>
                <c:pt idx="34">
                  <c:v>0.65</c:v>
                </c:pt>
                <c:pt idx="35">
                  <c:v>0.67500000000000004</c:v>
                </c:pt>
                <c:pt idx="36">
                  <c:v>0.7</c:v>
                </c:pt>
                <c:pt idx="37">
                  <c:v>0.72499999999999998</c:v>
                </c:pt>
                <c:pt idx="38">
                  <c:v>0.75</c:v>
                </c:pt>
                <c:pt idx="39">
                  <c:v>0.77500000000000002</c:v>
                </c:pt>
                <c:pt idx="40">
                  <c:v>0.8</c:v>
                </c:pt>
                <c:pt idx="41">
                  <c:v>0.82499999999999996</c:v>
                </c:pt>
                <c:pt idx="42">
                  <c:v>0.85</c:v>
                </c:pt>
                <c:pt idx="43">
                  <c:v>0.875</c:v>
                </c:pt>
                <c:pt idx="44">
                  <c:v>0.9</c:v>
                </c:pt>
                <c:pt idx="45">
                  <c:v>0.92500000000000004</c:v>
                </c:pt>
                <c:pt idx="46">
                  <c:v>0.95</c:v>
                </c:pt>
                <c:pt idx="47">
                  <c:v>0.97499999999999998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Sheet1!$D$6:$D$53</c:f>
              <c:numCache>
                <c:formatCode>General</c:formatCode>
                <c:ptCount val="48"/>
                <c:pt idx="23">
                  <c:v>-3.5448781694388394E-16</c:v>
                </c:pt>
                <c:pt idx="24">
                  <c:v>0.64731336781953064</c:v>
                </c:pt>
                <c:pt idx="25">
                  <c:v>1.1065895113302242</c:v>
                </c:pt>
                <c:pt idx="26">
                  <c:v>1.462831764535101</c:v>
                </c:pt>
                <c:pt idx="27">
                  <c:v>1.7539028791497544</c:v>
                </c:pt>
                <c:pt idx="28">
                  <c:v>2</c:v>
                </c:pt>
                <c:pt idx="29">
                  <c:v>2.2131790226604489</c:v>
                </c:pt>
                <c:pt idx="30">
                  <c:v>2.4012162469692853</c:v>
                </c:pt>
                <c:pt idx="31">
                  <c:v>2.569421275865325</c:v>
                </c:pt>
                <c:pt idx="32">
                  <c:v>2.7215812330179494</c:v>
                </c:pt>
                <c:pt idx="33">
                  <c:v>2.8604923904799793</c:v>
                </c:pt>
                <c:pt idx="34">
                  <c:v>2.9882782680744802</c:v>
                </c:pt>
                <c:pt idx="35">
                  <c:v>3.1065895113302244</c:v>
                </c:pt>
                <c:pt idx="36">
                  <c:v>3.2167346436848558</c:v>
                </c:pt>
                <c:pt idx="37">
                  <c:v>3.3197685339906733</c:v>
                </c:pt>
                <c:pt idx="38">
                  <c:v>3.4165539967494398</c:v>
                </c:pt>
                <c:pt idx="39">
                  <c:v>3.5078057582995101</c:v>
                </c:pt>
                <c:pt idx="40">
                  <c:v>3.5941225199375286</c:v>
                </c:pt>
                <c:pt idx="41">
                  <c:v>3.6760107871955499</c:v>
                </c:pt>
                <c:pt idx="42">
                  <c:v>3.7539028791497548</c:v>
                </c:pt>
                <c:pt idx="43">
                  <c:v>3.8281707443481747</c:v>
                </c:pt>
                <c:pt idx="44">
                  <c:v>3.8991367030949</c:v>
                </c:pt>
                <c:pt idx="45">
                  <c:v>3.9670819018102041</c:v>
                </c:pt>
                <c:pt idx="46">
                  <c:v>4.0322530404004269</c:v>
                </c:pt>
                <c:pt idx="47">
                  <c:v>4.094867779404705</c:v>
                </c:pt>
              </c:numCache>
            </c:numRef>
          </c:xVal>
          <c:yVal>
            <c:numRef>
              <c:f>Sheet1!$A$6:$A$53</c:f>
              <c:numCache>
                <c:formatCode>General</c:formatCode>
                <c:ptCount val="48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7.4999999999999997E-2</c:v>
                </c:pt>
                <c:pt idx="12">
                  <c:v>0.1</c:v>
                </c:pt>
                <c:pt idx="13">
                  <c:v>0.125</c:v>
                </c:pt>
                <c:pt idx="14">
                  <c:v>0.15</c:v>
                </c:pt>
                <c:pt idx="15">
                  <c:v>0.17499999999999999</c:v>
                </c:pt>
                <c:pt idx="16">
                  <c:v>0.2</c:v>
                </c:pt>
                <c:pt idx="17">
                  <c:v>0.22500000000000001</c:v>
                </c:pt>
                <c:pt idx="18">
                  <c:v>0.25</c:v>
                </c:pt>
                <c:pt idx="19">
                  <c:v>0.27500000000000002</c:v>
                </c:pt>
                <c:pt idx="20">
                  <c:v>0.3</c:v>
                </c:pt>
                <c:pt idx="21">
                  <c:v>0.32500000000000001</c:v>
                </c:pt>
                <c:pt idx="22">
                  <c:v>0.35</c:v>
                </c:pt>
                <c:pt idx="23">
                  <c:v>0.375</c:v>
                </c:pt>
                <c:pt idx="24">
                  <c:v>0.4</c:v>
                </c:pt>
                <c:pt idx="25">
                  <c:v>0.42499999999999999</c:v>
                </c:pt>
                <c:pt idx="26">
                  <c:v>0.45</c:v>
                </c:pt>
                <c:pt idx="27">
                  <c:v>0.47499999999999998</c:v>
                </c:pt>
                <c:pt idx="28">
                  <c:v>0.5</c:v>
                </c:pt>
                <c:pt idx="29">
                  <c:v>0.52500000000000002</c:v>
                </c:pt>
                <c:pt idx="30">
                  <c:v>0.55000000000000004</c:v>
                </c:pt>
                <c:pt idx="31">
                  <c:v>0.57499999999999996</c:v>
                </c:pt>
                <c:pt idx="32">
                  <c:v>0.6</c:v>
                </c:pt>
                <c:pt idx="33">
                  <c:v>0.625</c:v>
                </c:pt>
                <c:pt idx="34">
                  <c:v>0.65</c:v>
                </c:pt>
                <c:pt idx="35">
                  <c:v>0.67500000000000004</c:v>
                </c:pt>
                <c:pt idx="36">
                  <c:v>0.7</c:v>
                </c:pt>
                <c:pt idx="37">
                  <c:v>0.72499999999999998</c:v>
                </c:pt>
                <c:pt idx="38">
                  <c:v>0.75</c:v>
                </c:pt>
                <c:pt idx="39">
                  <c:v>0.77500000000000002</c:v>
                </c:pt>
                <c:pt idx="40">
                  <c:v>0.8</c:v>
                </c:pt>
                <c:pt idx="41">
                  <c:v>0.82499999999999996</c:v>
                </c:pt>
                <c:pt idx="42">
                  <c:v>0.85</c:v>
                </c:pt>
                <c:pt idx="43">
                  <c:v>0.875</c:v>
                </c:pt>
                <c:pt idx="44">
                  <c:v>0.9</c:v>
                </c:pt>
                <c:pt idx="45">
                  <c:v>0.92500000000000004</c:v>
                </c:pt>
                <c:pt idx="46">
                  <c:v>0.95</c:v>
                </c:pt>
                <c:pt idx="47">
                  <c:v>0.97499999999999998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Sheet1!$B$6:$B$25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6.3456656225689995E-2</c:v>
                </c:pt>
                <c:pt idx="3">
                  <c:v>0.10057642053887236</c:v>
                </c:pt>
                <c:pt idx="4">
                  <c:v>0.12691331245137999</c:v>
                </c:pt>
                <c:pt idx="5">
                  <c:v>0.14734179289803867</c:v>
                </c:pt>
                <c:pt idx="6">
                  <c:v>0.16403307676456236</c:v>
                </c:pt>
                <c:pt idx="7">
                  <c:v>0.17814535619250815</c:v>
                </c:pt>
                <c:pt idx="8">
                  <c:v>0.19036996867706998</c:v>
                </c:pt>
                <c:pt idx="9">
                  <c:v>0.20115284107774473</c:v>
                </c:pt>
                <c:pt idx="10">
                  <c:v>0.21079844912372869</c:v>
                </c:pt>
              </c:numCache>
            </c:numRef>
          </c:xVal>
          <c:yVal>
            <c:numRef>
              <c:f>Sheet1!$A$6:$A$25</c:f>
              <c:numCache>
                <c:formatCode>General</c:formatCode>
                <c:ptCount val="20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7.4999999999999997E-2</c:v>
                </c:pt>
                <c:pt idx="12">
                  <c:v>0.1</c:v>
                </c:pt>
                <c:pt idx="13">
                  <c:v>0.125</c:v>
                </c:pt>
                <c:pt idx="14">
                  <c:v>0.15</c:v>
                </c:pt>
                <c:pt idx="15">
                  <c:v>0.17499999999999999</c:v>
                </c:pt>
                <c:pt idx="16">
                  <c:v>0.2</c:v>
                </c:pt>
                <c:pt idx="17">
                  <c:v>0.22500000000000001</c:v>
                </c:pt>
                <c:pt idx="18">
                  <c:v>0.25</c:v>
                </c:pt>
                <c:pt idx="19">
                  <c:v>0.27500000000000002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72952"/>
        <c:axId val="446767464"/>
      </c:scatterChart>
      <c:valAx>
        <c:axId val="446772952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767464"/>
        <c:crosses val="autoZero"/>
        <c:crossBetween val="midCat"/>
      </c:valAx>
      <c:valAx>
        <c:axId val="446767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77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331642</xdr:colOff>
      <xdr:row>3</xdr:row>
      <xdr:rowOff>20780</xdr:rowOff>
    </xdr:from>
    <xdr:to>
      <xdr:col>23</xdr:col>
      <xdr:colOff>26843</xdr:colOff>
      <xdr:row>54</xdr:row>
      <xdr:rowOff>121227</xdr:rowOff>
    </xdr:to>
    <xdr:graphicFrame macro="">
      <xdr:nvGraphicFramePr>
        <xdr:cNvPr id="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0.77102</cdr:x>
      <cdr:y>0.43169</cdr:y>
    </cdr:from>
    <cdr:to>
      <cdr:x>0.87721</cdr:x>
      <cdr:y>0.47331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21567" y="3557155"/>
          <a:ext cx="91200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群落上端</a:t>
          </a:r>
        </a:p>
      </cdr:txBody>
    </cdr:sp>
  </cdr:relSizeAnchor>
  <cdr:relSizeAnchor xmlns:cdr="http://schemas.openxmlformats.org/drawingml/2006/chartDrawing">
    <cdr:from>
      <cdr:x>0.11918</cdr:x>
      <cdr:y>0.4649</cdr:y>
    </cdr:from>
    <cdr:to>
      <cdr:x>0.97316</cdr:x>
      <cdr:y>0.4649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1023487" y="4233346"/>
          <a:ext cx="733407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0.08886</cdr:x>
      <cdr:y>0.43127</cdr:y>
    </cdr:from>
    <cdr:to>
      <cdr:x>0.13496</cdr:x>
      <cdr:y>0.49012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63174" y="3553691"/>
          <a:ext cx="395838" cy="484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h</a:t>
          </a:r>
          <a:endParaRPr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0.03725</cdr:x>
      <cdr:y>0.53069</cdr:y>
    </cdr:from>
    <cdr:to>
      <cdr:x>0.12472</cdr:x>
      <cdr:y>0.59206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19878" y="4648556"/>
          <a:ext cx="751252" cy="537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z</a:t>
          </a:r>
          <a:r>
            <a:rPr lang="en-US" altLang="ja-JP" sz="1800" baseline="-25000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</a:t>
          </a:r>
          <a:r>
            <a:rPr lang="en-US" altLang="ja-JP" sz="1800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+d</a:t>
          </a:r>
          <a:endParaRPr lang="ja-JP" altLang="en-US" sz="1800">
            <a:solidFill>
              <a:schemeClr val="accent5">
                <a:lumMod val="7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0.75102</cdr:x>
      <cdr:y>0.7882</cdr:y>
    </cdr:from>
    <cdr:to>
      <cdr:x>0.85722</cdr:x>
      <cdr:y>0.82981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449868" y="7177232"/>
          <a:ext cx="912009" cy="378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地表面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6</xdr:row>
      <xdr:rowOff>138112</xdr:rowOff>
    </xdr:from>
    <xdr:to>
      <xdr:col>12</xdr:col>
      <xdr:colOff>552450</xdr:colOff>
      <xdr:row>33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10" zoomScaleNormal="110" workbookViewId="0">
      <selection activeCell="H29" sqref="H29"/>
    </sheetView>
  </sheetViews>
  <sheetFormatPr defaultRowHeight="13.5" x14ac:dyDescent="0.15"/>
  <cols>
    <col min="2" max="2" width="10.375" customWidth="1"/>
    <col min="4" max="4" width="9.125" bestFit="1" customWidth="1"/>
    <col min="5" max="5" width="12" customWidth="1"/>
  </cols>
  <sheetData>
    <row r="1" spans="1:10" x14ac:dyDescent="0.15">
      <c r="A1" t="s">
        <v>32</v>
      </c>
    </row>
    <row r="3" spans="1:10" s="2" customFormat="1" ht="40.5" x14ac:dyDescent="0.15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21</v>
      </c>
      <c r="H3" s="2" t="s">
        <v>23</v>
      </c>
      <c r="I3" s="2" t="s">
        <v>27</v>
      </c>
      <c r="J3" s="2" t="s">
        <v>28</v>
      </c>
    </row>
    <row r="4" spans="1:10" s="3" customFormat="1" x14ac:dyDescent="0.15">
      <c r="A4" s="3" t="s">
        <v>8</v>
      </c>
      <c r="B4" s="3" t="s">
        <v>5</v>
      </c>
      <c r="C4" s="3" t="s">
        <v>6</v>
      </c>
      <c r="D4" s="3" t="s">
        <v>9</v>
      </c>
      <c r="E4" s="3" t="s">
        <v>10</v>
      </c>
      <c r="F4" s="3" t="s">
        <v>11</v>
      </c>
      <c r="G4" s="3" t="s">
        <v>22</v>
      </c>
      <c r="H4" s="3" t="s">
        <v>24</v>
      </c>
      <c r="I4" s="3" t="s">
        <v>9</v>
      </c>
      <c r="J4" s="3" t="s">
        <v>10</v>
      </c>
    </row>
    <row r="5" spans="1:10" s="3" customFormat="1" x14ac:dyDescent="0.15">
      <c r="A5" s="3" t="s">
        <v>18</v>
      </c>
      <c r="B5" s="3" t="s">
        <v>19</v>
      </c>
      <c r="D5" s="3" t="s">
        <v>20</v>
      </c>
      <c r="E5" s="3" t="s">
        <v>18</v>
      </c>
      <c r="F5" s="3" t="s">
        <v>19</v>
      </c>
      <c r="G5" s="3" t="s">
        <v>25</v>
      </c>
      <c r="H5" s="3" t="s">
        <v>26</v>
      </c>
      <c r="I5" s="3" t="s">
        <v>20</v>
      </c>
      <c r="J5" s="3" t="s">
        <v>18</v>
      </c>
    </row>
    <row r="6" spans="1:10" x14ac:dyDescent="0.15">
      <c r="A6">
        <v>0.5</v>
      </c>
      <c r="B6">
        <v>2</v>
      </c>
      <c r="C6">
        <v>2.5</v>
      </c>
      <c r="D6">
        <f>A6*0.65</f>
        <v>0.32500000000000001</v>
      </c>
      <c r="E6">
        <f>A6*0.1</f>
        <v>0.05</v>
      </c>
      <c r="F6">
        <f>0.4*B6/LN((A6-D6)/E6)</f>
        <v>0.63858848011834257</v>
      </c>
      <c r="G6">
        <v>0.05</v>
      </c>
      <c r="H6">
        <f>C20</f>
        <v>0.21079844912372867</v>
      </c>
      <c r="I6">
        <v>3.0000000000000001E-3</v>
      </c>
      <c r="J6">
        <f>0.4*H6/LN((G6)/I6)</f>
        <v>2.9970519109486747E-2</v>
      </c>
    </row>
    <row r="9" spans="1:10" s="2" customFormat="1" ht="27" x14ac:dyDescent="0.15">
      <c r="A9" s="2" t="s">
        <v>1</v>
      </c>
      <c r="B9" s="4" t="s">
        <v>2</v>
      </c>
      <c r="C9" s="7" t="s">
        <v>3</v>
      </c>
      <c r="D9" s="10" t="s">
        <v>4</v>
      </c>
      <c r="E9" s="10" t="s">
        <v>29</v>
      </c>
    </row>
    <row r="10" spans="1:10" s="3" customFormat="1" x14ac:dyDescent="0.15">
      <c r="A10" s="3" t="s">
        <v>7</v>
      </c>
      <c r="B10" s="5" t="s">
        <v>30</v>
      </c>
      <c r="C10" s="8" t="s">
        <v>31</v>
      </c>
      <c r="D10" s="11" t="s">
        <v>30</v>
      </c>
      <c r="E10" s="11" t="s">
        <v>30</v>
      </c>
    </row>
    <row r="11" spans="1:10" x14ac:dyDescent="0.15">
      <c r="A11">
        <v>0</v>
      </c>
      <c r="B11" s="6">
        <v>0</v>
      </c>
      <c r="C11" s="9"/>
      <c r="D11" s="12"/>
      <c r="E11" s="12"/>
    </row>
    <row r="12" spans="1:10" x14ac:dyDescent="0.15">
      <c r="A12">
        <v>0.01</v>
      </c>
      <c r="B12" s="6">
        <f>$J$6/0.4*LN((A12)/$I$6)</f>
        <v>9.0209224848382036E-2</v>
      </c>
      <c r="C12" s="9"/>
      <c r="D12" s="12"/>
      <c r="E12" s="12"/>
    </row>
    <row r="13" spans="1:10" x14ac:dyDescent="0.15">
      <c r="A13">
        <v>1.4999999999999999E-2</v>
      </c>
      <c r="B13" s="6">
        <f>$J$6/0.4*LN((A13)/$I$6)</f>
        <v>0.12058922427534663</v>
      </c>
      <c r="C13" s="9"/>
      <c r="D13" s="12"/>
      <c r="E13" s="12"/>
    </row>
    <row r="14" spans="1:10" x14ac:dyDescent="0.15">
      <c r="A14">
        <v>0.02</v>
      </c>
      <c r="B14" s="6">
        <f>$J$6/0.4*LN((A14)/$I$6)</f>
        <v>0.14214417690002876</v>
      </c>
      <c r="C14" s="9"/>
      <c r="D14" s="12"/>
      <c r="E14" s="12"/>
    </row>
    <row r="15" spans="1:10" x14ac:dyDescent="0.15">
      <c r="A15">
        <v>2.5000000000000001E-2</v>
      </c>
      <c r="B15" s="6">
        <f>$J$6/0.4*LN((A15)/$I$6)</f>
        <v>0.15886349707208192</v>
      </c>
      <c r="C15" s="9"/>
      <c r="D15" s="12"/>
      <c r="E15" s="12"/>
    </row>
    <row r="16" spans="1:10" x14ac:dyDescent="0.15">
      <c r="A16">
        <v>0.03</v>
      </c>
      <c r="B16" s="6">
        <f>$J$6/0.4*LN((A16)/$I$6)</f>
        <v>0.17252417632699341</v>
      </c>
      <c r="C16" s="9"/>
      <c r="D16" s="12"/>
      <c r="E16" s="12"/>
    </row>
    <row r="17" spans="1:6" x14ac:dyDescent="0.15">
      <c r="A17">
        <v>3.5000000000000003E-2</v>
      </c>
      <c r="B17" s="6">
        <f>$J$6/0.4*LN((A17)/$I$6)</f>
        <v>0.18407411606575144</v>
      </c>
      <c r="C17" s="9"/>
      <c r="D17" s="12"/>
      <c r="E17" s="12"/>
    </row>
    <row r="18" spans="1:6" x14ac:dyDescent="0.15">
      <c r="A18">
        <v>0.04</v>
      </c>
      <c r="B18" s="6">
        <f>$J$6/0.4*LN((A18)/$I$6)</f>
        <v>0.19407912895167551</v>
      </c>
      <c r="C18" s="9"/>
      <c r="D18" s="12"/>
      <c r="E18" s="12"/>
    </row>
    <row r="19" spans="1:6" x14ac:dyDescent="0.15">
      <c r="A19">
        <v>4.4999999999999998E-2</v>
      </c>
      <c r="B19" s="6">
        <f>$J$6/0.4*LN((A19)/$I$6)</f>
        <v>0.202904175753958</v>
      </c>
      <c r="C19" s="9"/>
      <c r="D19" s="12"/>
      <c r="E19" s="12"/>
    </row>
    <row r="20" spans="1:6" x14ac:dyDescent="0.15">
      <c r="A20">
        <v>0.05</v>
      </c>
      <c r="B20" s="6">
        <f>$J$6/0.4*LN((A20)/$I$6)</f>
        <v>0.21079844912372867</v>
      </c>
      <c r="C20" s="9">
        <f>$B$6*EXP($C$6*(A20/$A$6-1))</f>
        <v>0.21079844912372867</v>
      </c>
      <c r="D20" s="12"/>
      <c r="E20" s="12"/>
      <c r="F20" t="s">
        <v>35</v>
      </c>
    </row>
    <row r="21" spans="1:6" x14ac:dyDescent="0.15">
      <c r="A21">
        <v>7.4999999999999997E-2</v>
      </c>
      <c r="B21" s="6"/>
      <c r="C21" s="9">
        <f>$B$6*EXP($C$6*(A21/$A$6-1))</f>
        <v>0.23886593653343924</v>
      </c>
      <c r="D21" s="12"/>
      <c r="E21" s="12"/>
    </row>
    <row r="22" spans="1:6" x14ac:dyDescent="0.15">
      <c r="A22">
        <v>0.1</v>
      </c>
      <c r="B22" s="6"/>
      <c r="C22" s="9">
        <f>$B$6*EXP($C$6*(A22/$A$6-1))</f>
        <v>0.2706705664732254</v>
      </c>
      <c r="D22" s="12"/>
      <c r="E22" s="12"/>
    </row>
    <row r="23" spans="1:6" x14ac:dyDescent="0.15">
      <c r="A23">
        <v>0.125</v>
      </c>
      <c r="B23" s="6"/>
      <c r="C23" s="9">
        <f>$B$6*EXP($C$6*(A23/$A$6-1))</f>
        <v>0.30670993368985694</v>
      </c>
      <c r="D23" s="12"/>
      <c r="E23" s="12"/>
    </row>
    <row r="24" spans="1:6" x14ac:dyDescent="0.15">
      <c r="A24">
        <v>0.15</v>
      </c>
      <c r="B24" s="6"/>
      <c r="C24" s="9">
        <f>$B$6*EXP($C$6*(A24/$A$6-1))</f>
        <v>0.34754788690089028</v>
      </c>
      <c r="D24" s="12"/>
      <c r="E24" s="12"/>
    </row>
    <row r="25" spans="1:6" x14ac:dyDescent="0.15">
      <c r="A25">
        <v>0.17499999999999999</v>
      </c>
      <c r="B25" s="6"/>
      <c r="C25" s="9">
        <f>$B$6*EXP($C$6*(A25/$A$6-1))</f>
        <v>0.39382335040838812</v>
      </c>
      <c r="D25" s="12"/>
      <c r="E25" s="12"/>
    </row>
    <row r="26" spans="1:6" x14ac:dyDescent="0.15">
      <c r="A26">
        <v>0.2</v>
      </c>
      <c r="B26" s="6"/>
      <c r="C26" s="9">
        <f>$B$6*EXP($C$6*(A26/$A$6-1))</f>
        <v>0.44626032029685964</v>
      </c>
      <c r="D26" s="12"/>
      <c r="E26" s="12"/>
    </row>
    <row r="27" spans="1:6" x14ac:dyDescent="0.15">
      <c r="A27">
        <v>0.22500000000000001</v>
      </c>
      <c r="B27" s="6"/>
      <c r="C27" s="9">
        <f>$B$6*EXP($C$6*(A27/$A$6-1))</f>
        <v>0.50567919160949293</v>
      </c>
      <c r="D27" s="12"/>
      <c r="E27" s="12"/>
    </row>
    <row r="28" spans="1:6" x14ac:dyDescent="0.15">
      <c r="A28">
        <v>0.25</v>
      </c>
      <c r="B28" s="6"/>
      <c r="C28" s="9">
        <f>$B$6*EXP($C$6*(A28/$A$6-1))</f>
        <v>0.57300959372038018</v>
      </c>
      <c r="D28" s="12"/>
      <c r="E28" s="12"/>
    </row>
    <row r="29" spans="1:6" x14ac:dyDescent="0.15">
      <c r="A29">
        <v>0.27500000000000002</v>
      </c>
      <c r="B29" s="6"/>
      <c r="C29" s="9">
        <f>$B$6*EXP($C$6*(A29/$A$6-1))</f>
        <v>0.64930493471669948</v>
      </c>
      <c r="D29" s="12"/>
      <c r="E29" s="12"/>
    </row>
    <row r="30" spans="1:6" x14ac:dyDescent="0.15">
      <c r="A30">
        <v>0.3</v>
      </c>
      <c r="B30" s="6"/>
      <c r="C30" s="9">
        <f>$B$6*EXP($C$6*(A30/$A$6-1))</f>
        <v>0.73575888234288467</v>
      </c>
      <c r="D30" s="12"/>
      <c r="E30" s="12"/>
    </row>
    <row r="31" spans="1:6" x14ac:dyDescent="0.15">
      <c r="A31">
        <v>0.32500000000000001</v>
      </c>
      <c r="B31" s="6"/>
      <c r="C31" s="9">
        <f>$B$6*EXP($C$6*(A31/$A$6-1))</f>
        <v>0.83372403935701678</v>
      </c>
      <c r="D31" s="12"/>
      <c r="E31" s="12"/>
    </row>
    <row r="32" spans="1:6" x14ac:dyDescent="0.15">
      <c r="A32">
        <v>0.35</v>
      </c>
      <c r="B32" s="6"/>
      <c r="C32" s="9">
        <f>$B$6*EXP($C$6*(A32/$A$6-1))</f>
        <v>0.94473310548202927</v>
      </c>
      <c r="D32" s="12"/>
      <c r="E32" s="12"/>
    </row>
    <row r="33" spans="1:6" ht="16.5" x14ac:dyDescent="0.15">
      <c r="A33">
        <v>0.375</v>
      </c>
      <c r="B33" s="6"/>
      <c r="C33" s="9">
        <f>$B$6*EXP($C$6*(A33/$A$6-1))</f>
        <v>1.0705228570379806</v>
      </c>
      <c r="D33" s="12"/>
      <c r="E33" s="12">
        <f>$F$6/0.4*LN((A33-$D$6)/$E$6)</f>
        <v>-3.5448781694388394E-16</v>
      </c>
      <c r="F33" t="s">
        <v>33</v>
      </c>
    </row>
    <row r="34" spans="1:6" x14ac:dyDescent="0.15">
      <c r="A34">
        <v>0.4</v>
      </c>
      <c r="B34" s="6"/>
      <c r="C34" s="9">
        <f>$B$6*EXP($C$6*(A34/$A$6-1))</f>
        <v>1.2130613194252671</v>
      </c>
      <c r="D34" s="12"/>
      <c r="E34" s="12">
        <f>$F$6/0.4*LN((A34-$D$6)/$E$6)</f>
        <v>0.64731336781953064</v>
      </c>
    </row>
    <row r="35" spans="1:6" x14ac:dyDescent="0.15">
      <c r="A35">
        <v>0.42499999999999999</v>
      </c>
      <c r="B35" s="6"/>
      <c r="C35" s="9">
        <f>$B$6*EXP($C$6*(A35/$A$6-1))</f>
        <v>1.3745785575819442</v>
      </c>
      <c r="D35" s="12"/>
      <c r="E35" s="12">
        <f>$F$6/0.4*LN((A35-$D$6)/$E$6)</f>
        <v>1.1065895113302242</v>
      </c>
    </row>
    <row r="36" spans="1:6" x14ac:dyDescent="0.15">
      <c r="A36">
        <v>0.45</v>
      </c>
      <c r="B36" s="6"/>
      <c r="C36" s="9">
        <f>$B$6*EXP($C$6*(A36/$A$6-1))</f>
        <v>1.5576015661428098</v>
      </c>
      <c r="D36" s="12"/>
      <c r="E36" s="12">
        <f>$F$6/0.4*LN((A36-$D$6)/$E$6)</f>
        <v>1.462831764535101</v>
      </c>
    </row>
    <row r="37" spans="1:6" x14ac:dyDescent="0.15">
      <c r="A37">
        <v>0.47499999999999998</v>
      </c>
      <c r="B37" s="6"/>
      <c r="C37" s="9">
        <f>$B$6*EXP($C$6*(A37/$A$6-1))</f>
        <v>1.7649938051691907</v>
      </c>
      <c r="D37" s="12"/>
      <c r="E37" s="12">
        <f>$F$6/0.4*LN((A37-$D$6)/$E$6)</f>
        <v>1.7539028791497544</v>
      </c>
    </row>
    <row r="38" spans="1:6" x14ac:dyDescent="0.15">
      <c r="A38">
        <v>0.5</v>
      </c>
      <c r="B38" s="6"/>
      <c r="C38" s="9">
        <f>$B$6*EXP($C$6*(A38/$A$6-1))</f>
        <v>2</v>
      </c>
      <c r="D38" s="12">
        <f>$F$6/0.4*LN((A38-$D$6)/$E$6)</f>
        <v>2</v>
      </c>
      <c r="E38" s="12">
        <v>2</v>
      </c>
      <c r="F38" t="s">
        <v>34</v>
      </c>
    </row>
    <row r="39" spans="1:6" x14ac:dyDescent="0.15">
      <c r="A39">
        <v>0.52500000000000002</v>
      </c>
      <c r="B39" s="6"/>
      <c r="C39" s="9"/>
      <c r="D39" s="12">
        <f>$F$6/0.4*LN((A39-$D$6)/$E$6)</f>
        <v>2.2131790226604489</v>
      </c>
      <c r="E39" s="12"/>
    </row>
    <row r="40" spans="1:6" x14ac:dyDescent="0.15">
      <c r="A40">
        <v>0.55000000000000004</v>
      </c>
      <c r="B40" s="6"/>
      <c r="C40" s="9"/>
      <c r="D40" s="12">
        <f>$F$6/0.4*LN((A40-$D$6)/$E$6)</f>
        <v>2.4012162469692853</v>
      </c>
      <c r="E40" s="12"/>
    </row>
    <row r="41" spans="1:6" x14ac:dyDescent="0.15">
      <c r="A41">
        <v>0.57499999999999996</v>
      </c>
      <c r="B41" s="6"/>
      <c r="C41" s="9"/>
      <c r="D41" s="12">
        <f>$F$6/0.4*LN((A41-$D$6)/$E$6)</f>
        <v>2.569421275865325</v>
      </c>
      <c r="E41" s="12"/>
    </row>
    <row r="42" spans="1:6" x14ac:dyDescent="0.15">
      <c r="A42">
        <v>0.6</v>
      </c>
      <c r="B42" s="6"/>
      <c r="C42" s="9"/>
      <c r="D42" s="12">
        <f>$F$6/0.4*LN((A42-$D$6)/$E$6)</f>
        <v>2.7215812330179494</v>
      </c>
      <c r="E42" s="12"/>
    </row>
    <row r="43" spans="1:6" x14ac:dyDescent="0.15">
      <c r="A43">
        <v>0.625</v>
      </c>
      <c r="B43" s="6"/>
      <c r="C43" s="9"/>
      <c r="D43" s="12">
        <f>$F$6/0.4*LN((A43-$D$6)/$E$6)</f>
        <v>2.8604923904799793</v>
      </c>
      <c r="E43" s="12"/>
    </row>
    <row r="44" spans="1:6" x14ac:dyDescent="0.15">
      <c r="A44">
        <v>0.65</v>
      </c>
      <c r="B44" s="6"/>
      <c r="C44" s="9"/>
      <c r="D44" s="12">
        <f>$F$6/0.4*LN((A44-$D$6)/$E$6)</f>
        <v>2.9882782680744802</v>
      </c>
      <c r="E44" s="12"/>
    </row>
    <row r="45" spans="1:6" x14ac:dyDescent="0.15">
      <c r="A45">
        <v>0.67500000000000004</v>
      </c>
      <c r="B45" s="6"/>
      <c r="D45" s="12">
        <f>$F$6/0.4*LN((A45-$D$6)/$E$6)</f>
        <v>3.1065895113302244</v>
      </c>
      <c r="E45" s="12"/>
    </row>
    <row r="46" spans="1:6" x14ac:dyDescent="0.15">
      <c r="A46">
        <v>0.7</v>
      </c>
      <c r="D46" s="12">
        <f>$F$6/0.4*LN((A46-$D$6)/$E$6)</f>
        <v>3.2167346436848558</v>
      </c>
      <c r="E46" s="12"/>
    </row>
    <row r="47" spans="1:6" x14ac:dyDescent="0.15">
      <c r="A47">
        <v>0.72499999999999998</v>
      </c>
      <c r="D47" s="12">
        <f>$F$6/0.4*LN((A47-$D$6)/$E$6)</f>
        <v>3.3197685339906733</v>
      </c>
      <c r="E47" s="12"/>
    </row>
    <row r="48" spans="1:6" x14ac:dyDescent="0.15">
      <c r="A48">
        <v>0.75</v>
      </c>
      <c r="D48" s="12">
        <f>$F$6/0.4*LN((A48-$D$6)/$E$6)</f>
        <v>3.4165539967494398</v>
      </c>
      <c r="E48" s="12"/>
    </row>
    <row r="49" spans="1:5" x14ac:dyDescent="0.15">
      <c r="A49">
        <v>0.77500000000000002</v>
      </c>
      <c r="D49" s="12">
        <f>$F$6/0.4*LN((A49-$D$6)/$E$6)</f>
        <v>3.5078057582995101</v>
      </c>
      <c r="E49" s="12"/>
    </row>
    <row r="50" spans="1:5" x14ac:dyDescent="0.15">
      <c r="A50">
        <v>0.8</v>
      </c>
      <c r="D50" s="12">
        <f>$F$6/0.4*LN((A50-$D$6)/$E$6)</f>
        <v>3.5941225199375286</v>
      </c>
      <c r="E50" s="12"/>
    </row>
    <row r="51" spans="1:5" x14ac:dyDescent="0.15">
      <c r="A51">
        <v>0.82499999999999996</v>
      </c>
      <c r="D51" s="12">
        <f>$F$6/0.4*LN((A51-$D$6)/$E$6)</f>
        <v>3.6760107871955499</v>
      </c>
      <c r="E51" s="12"/>
    </row>
    <row r="52" spans="1:5" x14ac:dyDescent="0.15">
      <c r="A52">
        <v>0.85</v>
      </c>
      <c r="D52" s="12">
        <f>$F$6/0.4*LN((A52-$D$6)/$E$6)</f>
        <v>3.7539028791497548</v>
      </c>
      <c r="E52" s="12"/>
    </row>
    <row r="53" spans="1:5" x14ac:dyDescent="0.15">
      <c r="A53">
        <v>0.875</v>
      </c>
      <c r="D53" s="12">
        <f>$F$6/0.4*LN((A53-$D$6)/$E$6)</f>
        <v>3.8281707443481747</v>
      </c>
      <c r="E53" s="12"/>
    </row>
    <row r="54" spans="1:5" x14ac:dyDescent="0.15">
      <c r="A54">
        <v>0.9</v>
      </c>
      <c r="D54" s="12">
        <f>$F$6/0.4*LN((A54-$D$6)/$E$6)</f>
        <v>3.8991367030949</v>
      </c>
      <c r="E54" s="12"/>
    </row>
    <row r="55" spans="1:5" x14ac:dyDescent="0.15">
      <c r="A55">
        <v>0.92500000000000004</v>
      </c>
      <c r="D55" s="12">
        <f>$F$6/0.4*LN((A55-$D$6)/$E$6)</f>
        <v>3.9670819018102041</v>
      </c>
      <c r="E55" s="12"/>
    </row>
    <row r="56" spans="1:5" x14ac:dyDescent="0.15">
      <c r="A56">
        <v>0.95</v>
      </c>
      <c r="D56" s="12">
        <f>$F$6/0.4*LN((A56-$D$6)/$E$6)</f>
        <v>4.0322530404004269</v>
      </c>
      <c r="E56" s="12"/>
    </row>
    <row r="57" spans="1:5" x14ac:dyDescent="0.15">
      <c r="A57">
        <v>0.97499999999999998</v>
      </c>
      <c r="D57" s="12">
        <f>$F$6/0.4*LN((A57-$D$6)/$E$6)</f>
        <v>4.094867779404705</v>
      </c>
      <c r="E57" s="12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12" sqref="D12"/>
    </sheetView>
  </sheetViews>
  <sheetFormatPr defaultRowHeight="13.5" x14ac:dyDescent="0.15"/>
  <sheetData>
    <row r="1" spans="1:7" x14ac:dyDescent="0.15">
      <c r="A1" t="s">
        <v>0</v>
      </c>
      <c r="B1" t="s">
        <v>8</v>
      </c>
      <c r="C1" t="s">
        <v>5</v>
      </c>
      <c r="D1" t="s">
        <v>6</v>
      </c>
      <c r="E1" t="s">
        <v>9</v>
      </c>
      <c r="F1" t="s">
        <v>10</v>
      </c>
      <c r="G1" t="s">
        <v>11</v>
      </c>
    </row>
    <row r="2" spans="1:7" x14ac:dyDescent="0.15">
      <c r="B2">
        <v>0.5</v>
      </c>
      <c r="C2">
        <v>2</v>
      </c>
      <c r="D2">
        <v>2.5</v>
      </c>
      <c r="E2">
        <f>B2*0.65</f>
        <v>0.32500000000000001</v>
      </c>
      <c r="F2">
        <f>B2*0.1</f>
        <v>0.05</v>
      </c>
      <c r="G2">
        <f>0.4*C2/LN((B2-E2)/F2)</f>
        <v>0.63858848011834257</v>
      </c>
    </row>
    <row r="3" spans="1:7" x14ac:dyDescent="0.15">
      <c r="B3">
        <v>0.05</v>
      </c>
      <c r="C3">
        <f>C16</f>
        <v>0.21079844912372867</v>
      </c>
      <c r="F3">
        <v>5.0000000000000001E-3</v>
      </c>
      <c r="G3">
        <f>0.4*C3/LN((B3)/F3)</f>
        <v>3.6619441299279493E-2</v>
      </c>
    </row>
    <row r="4" spans="1:7" x14ac:dyDescent="0.15">
      <c r="A4" t="s">
        <v>1</v>
      </c>
      <c r="B4" t="s">
        <v>2</v>
      </c>
      <c r="C4" t="s">
        <v>3</v>
      </c>
      <c r="D4" t="s">
        <v>4</v>
      </c>
    </row>
    <row r="5" spans="1:7" x14ac:dyDescent="0.15">
      <c r="A5" t="s">
        <v>7</v>
      </c>
    </row>
    <row r="6" spans="1:7" x14ac:dyDescent="0.15">
      <c r="A6">
        <v>0</v>
      </c>
      <c r="B6">
        <v>0</v>
      </c>
    </row>
    <row r="7" spans="1:7" x14ac:dyDescent="0.15">
      <c r="A7" s="1">
        <v>5.0000000000000001E-3</v>
      </c>
      <c r="B7">
        <f>$G$3/0.4*LN((A7)/$F$3)</f>
        <v>0</v>
      </c>
    </row>
    <row r="8" spans="1:7" x14ac:dyDescent="0.15">
      <c r="A8">
        <v>0.01</v>
      </c>
      <c r="B8">
        <f t="shared" ref="B8:B16" si="0">$G$3/0.4*LN((A8)/$F$3)</f>
        <v>6.3456656225689995E-2</v>
      </c>
    </row>
    <row r="9" spans="1:7" x14ac:dyDescent="0.15">
      <c r="A9">
        <v>1.4999999999999999E-2</v>
      </c>
      <c r="B9">
        <f t="shared" si="0"/>
        <v>0.10057642053887236</v>
      </c>
    </row>
    <row r="10" spans="1:7" x14ac:dyDescent="0.15">
      <c r="A10">
        <v>0.02</v>
      </c>
      <c r="B10">
        <f t="shared" si="0"/>
        <v>0.12691331245137999</v>
      </c>
    </row>
    <row r="11" spans="1:7" x14ac:dyDescent="0.15">
      <c r="A11">
        <v>2.5000000000000001E-2</v>
      </c>
      <c r="B11">
        <f t="shared" si="0"/>
        <v>0.14734179289803867</v>
      </c>
    </row>
    <row r="12" spans="1:7" x14ac:dyDescent="0.15">
      <c r="A12">
        <v>0.03</v>
      </c>
      <c r="B12">
        <f t="shared" si="0"/>
        <v>0.16403307676456236</v>
      </c>
    </row>
    <row r="13" spans="1:7" x14ac:dyDescent="0.15">
      <c r="A13">
        <v>3.5000000000000003E-2</v>
      </c>
      <c r="B13">
        <f t="shared" si="0"/>
        <v>0.17814535619250815</v>
      </c>
    </row>
    <row r="14" spans="1:7" x14ac:dyDescent="0.15">
      <c r="A14">
        <v>0.04</v>
      </c>
      <c r="B14">
        <f t="shared" si="0"/>
        <v>0.19036996867706998</v>
      </c>
    </row>
    <row r="15" spans="1:7" x14ac:dyDescent="0.15">
      <c r="A15">
        <v>4.4999999999999998E-2</v>
      </c>
      <c r="B15">
        <f t="shared" si="0"/>
        <v>0.20115284107774473</v>
      </c>
    </row>
    <row r="16" spans="1:7" x14ac:dyDescent="0.15">
      <c r="A16">
        <v>0.05</v>
      </c>
      <c r="B16">
        <f t="shared" si="0"/>
        <v>0.21079844912372869</v>
      </c>
      <c r="C16">
        <f>$C$2*EXP($D$2*(A16/$B$2-1))</f>
        <v>0.21079844912372867</v>
      </c>
    </row>
    <row r="17" spans="1:4" x14ac:dyDescent="0.15">
      <c r="A17">
        <v>7.4999999999999997E-2</v>
      </c>
      <c r="C17">
        <f t="shared" ref="C17:C34" si="1">$C$2*EXP($D$2*(A17/$B$2-1))</f>
        <v>0.23886593653343924</v>
      </c>
    </row>
    <row r="18" spans="1:4" x14ac:dyDescent="0.15">
      <c r="A18">
        <v>0.1</v>
      </c>
      <c r="C18">
        <f t="shared" si="1"/>
        <v>0.2706705664732254</v>
      </c>
    </row>
    <row r="19" spans="1:4" x14ac:dyDescent="0.15">
      <c r="A19">
        <v>0.125</v>
      </c>
      <c r="C19">
        <f t="shared" si="1"/>
        <v>0.30670993368985694</v>
      </c>
    </row>
    <row r="20" spans="1:4" x14ac:dyDescent="0.15">
      <c r="A20">
        <v>0.15</v>
      </c>
      <c r="C20">
        <f t="shared" si="1"/>
        <v>0.34754788690089028</v>
      </c>
    </row>
    <row r="21" spans="1:4" x14ac:dyDescent="0.15">
      <c r="A21">
        <v>0.17499999999999999</v>
      </c>
      <c r="C21">
        <f t="shared" si="1"/>
        <v>0.39382335040838812</v>
      </c>
    </row>
    <row r="22" spans="1:4" x14ac:dyDescent="0.15">
      <c r="A22">
        <v>0.2</v>
      </c>
      <c r="C22">
        <f t="shared" si="1"/>
        <v>0.44626032029685964</v>
      </c>
    </row>
    <row r="23" spans="1:4" x14ac:dyDescent="0.15">
      <c r="A23">
        <v>0.22500000000000001</v>
      </c>
      <c r="C23">
        <f t="shared" si="1"/>
        <v>0.50567919160949293</v>
      </c>
    </row>
    <row r="24" spans="1:4" x14ac:dyDescent="0.15">
      <c r="A24">
        <v>0.25</v>
      </c>
      <c r="C24">
        <f t="shared" si="1"/>
        <v>0.57300959372038018</v>
      </c>
    </row>
    <row r="25" spans="1:4" x14ac:dyDescent="0.15">
      <c r="A25">
        <v>0.27500000000000002</v>
      </c>
      <c r="C25">
        <f t="shared" si="1"/>
        <v>0.64930493471669948</v>
      </c>
    </row>
    <row r="26" spans="1:4" x14ac:dyDescent="0.15">
      <c r="A26">
        <v>0.3</v>
      </c>
      <c r="C26">
        <f t="shared" si="1"/>
        <v>0.73575888234288467</v>
      </c>
    </row>
    <row r="27" spans="1:4" x14ac:dyDescent="0.15">
      <c r="A27">
        <v>0.32500000000000001</v>
      </c>
      <c r="C27">
        <f t="shared" si="1"/>
        <v>0.83372403935701678</v>
      </c>
    </row>
    <row r="28" spans="1:4" x14ac:dyDescent="0.15">
      <c r="A28">
        <v>0.35</v>
      </c>
      <c r="C28">
        <f t="shared" si="1"/>
        <v>0.94473310548202927</v>
      </c>
    </row>
    <row r="29" spans="1:4" x14ac:dyDescent="0.15">
      <c r="A29">
        <v>0.375</v>
      </c>
      <c r="C29">
        <f t="shared" si="1"/>
        <v>1.0705228570379806</v>
      </c>
      <c r="D29">
        <f>$G$2/0.4*LN((A29-$E$2)/$F$2)</f>
        <v>-3.5448781694388394E-16</v>
      </c>
    </row>
    <row r="30" spans="1:4" x14ac:dyDescent="0.15">
      <c r="A30">
        <v>0.4</v>
      </c>
      <c r="C30">
        <f t="shared" si="1"/>
        <v>1.2130613194252671</v>
      </c>
      <c r="D30">
        <f>$G$2/0.4*LN((A30-$E$2)/$F$2)</f>
        <v>0.64731336781953064</v>
      </c>
    </row>
    <row r="31" spans="1:4" x14ac:dyDescent="0.15">
      <c r="A31">
        <v>0.42499999999999999</v>
      </c>
      <c r="C31">
        <f t="shared" si="1"/>
        <v>1.3745785575819442</v>
      </c>
      <c r="D31">
        <f>$G$2/0.4*LN((A31-$E$2)/$F$2)</f>
        <v>1.1065895113302242</v>
      </c>
    </row>
    <row r="32" spans="1:4" x14ac:dyDescent="0.15">
      <c r="A32">
        <v>0.45</v>
      </c>
      <c r="C32">
        <f t="shared" si="1"/>
        <v>1.5576015661428098</v>
      </c>
      <c r="D32">
        <f>$G$2/0.4*LN((A32-$E$2)/$F$2)</f>
        <v>1.462831764535101</v>
      </c>
    </row>
    <row r="33" spans="1:4" x14ac:dyDescent="0.15">
      <c r="A33">
        <v>0.47499999999999998</v>
      </c>
      <c r="C33">
        <f t="shared" si="1"/>
        <v>1.7649938051691907</v>
      </c>
      <c r="D33">
        <f>$G$2/0.4*LN((A33-$E$2)/$F$2)</f>
        <v>1.7539028791497544</v>
      </c>
    </row>
    <row r="34" spans="1:4" x14ac:dyDescent="0.15">
      <c r="A34">
        <v>0.5</v>
      </c>
      <c r="C34">
        <f t="shared" si="1"/>
        <v>2</v>
      </c>
      <c r="D34">
        <f t="shared" ref="D34" si="2">$G$2/0.4*LN((A34-$E$2)/$F$2)</f>
        <v>2</v>
      </c>
    </row>
    <row r="35" spans="1:4" x14ac:dyDescent="0.15">
      <c r="A35">
        <v>0.52500000000000002</v>
      </c>
      <c r="D35">
        <f t="shared" ref="D35:D49" si="3">$G$2/0.4*LN((A35-$E$2)/$F$2)</f>
        <v>2.2131790226604489</v>
      </c>
    </row>
    <row r="36" spans="1:4" x14ac:dyDescent="0.15">
      <c r="A36">
        <v>0.55000000000000004</v>
      </c>
      <c r="D36">
        <f t="shared" si="3"/>
        <v>2.4012162469692853</v>
      </c>
    </row>
    <row r="37" spans="1:4" x14ac:dyDescent="0.15">
      <c r="A37">
        <v>0.57499999999999996</v>
      </c>
      <c r="D37">
        <f t="shared" si="3"/>
        <v>2.569421275865325</v>
      </c>
    </row>
    <row r="38" spans="1:4" x14ac:dyDescent="0.15">
      <c r="A38">
        <v>0.6</v>
      </c>
      <c r="D38">
        <f t="shared" si="3"/>
        <v>2.7215812330179494</v>
      </c>
    </row>
    <row r="39" spans="1:4" x14ac:dyDescent="0.15">
      <c r="A39">
        <v>0.625</v>
      </c>
      <c r="D39">
        <f t="shared" si="3"/>
        <v>2.8604923904799793</v>
      </c>
    </row>
    <row r="40" spans="1:4" x14ac:dyDescent="0.15">
      <c r="A40">
        <v>0.65</v>
      </c>
      <c r="D40">
        <f t="shared" si="3"/>
        <v>2.9882782680744802</v>
      </c>
    </row>
    <row r="41" spans="1:4" x14ac:dyDescent="0.15">
      <c r="A41">
        <v>0.67500000000000004</v>
      </c>
      <c r="D41">
        <f t="shared" si="3"/>
        <v>3.1065895113302244</v>
      </c>
    </row>
    <row r="42" spans="1:4" x14ac:dyDescent="0.15">
      <c r="A42">
        <v>0.7</v>
      </c>
      <c r="D42">
        <f t="shared" si="3"/>
        <v>3.2167346436848558</v>
      </c>
    </row>
    <row r="43" spans="1:4" x14ac:dyDescent="0.15">
      <c r="A43">
        <v>0.72499999999999998</v>
      </c>
      <c r="D43">
        <f t="shared" si="3"/>
        <v>3.3197685339906733</v>
      </c>
    </row>
    <row r="44" spans="1:4" x14ac:dyDescent="0.15">
      <c r="A44">
        <v>0.75</v>
      </c>
      <c r="D44">
        <f t="shared" si="3"/>
        <v>3.4165539967494398</v>
      </c>
    </row>
    <row r="45" spans="1:4" x14ac:dyDescent="0.15">
      <c r="A45">
        <v>0.77500000000000002</v>
      </c>
      <c r="D45">
        <f t="shared" si="3"/>
        <v>3.5078057582995101</v>
      </c>
    </row>
    <row r="46" spans="1:4" x14ac:dyDescent="0.15">
      <c r="A46">
        <v>0.8</v>
      </c>
      <c r="D46">
        <f t="shared" si="3"/>
        <v>3.5941225199375286</v>
      </c>
    </row>
    <row r="47" spans="1:4" x14ac:dyDescent="0.15">
      <c r="A47">
        <v>0.82499999999999996</v>
      </c>
      <c r="D47">
        <f t="shared" si="3"/>
        <v>3.6760107871955499</v>
      </c>
    </row>
    <row r="48" spans="1:4" x14ac:dyDescent="0.15">
      <c r="A48">
        <v>0.85</v>
      </c>
      <c r="D48">
        <f t="shared" si="3"/>
        <v>3.7539028791497548</v>
      </c>
    </row>
    <row r="49" spans="1:4" x14ac:dyDescent="0.15">
      <c r="A49">
        <v>0.875</v>
      </c>
      <c r="D49">
        <f t="shared" si="3"/>
        <v>3.8281707443481747</v>
      </c>
    </row>
    <row r="50" spans="1:4" x14ac:dyDescent="0.15">
      <c r="A50">
        <v>0.9</v>
      </c>
      <c r="D50">
        <f t="shared" ref="D50:D53" si="4">$G$2/0.4*LN((A50-$E$2)/$F$2)</f>
        <v>3.8991367030949</v>
      </c>
    </row>
    <row r="51" spans="1:4" x14ac:dyDescent="0.15">
      <c r="A51">
        <v>0.92500000000000004</v>
      </c>
      <c r="D51">
        <f t="shared" si="4"/>
        <v>3.9670819018102041</v>
      </c>
    </row>
    <row r="52" spans="1:4" x14ac:dyDescent="0.15">
      <c r="A52">
        <v>0.95</v>
      </c>
      <c r="D52">
        <f t="shared" si="4"/>
        <v>4.0322530404004269</v>
      </c>
    </row>
    <row r="53" spans="1:4" x14ac:dyDescent="0.15">
      <c r="A53">
        <v>0.97499999999999998</v>
      </c>
      <c r="D53">
        <f t="shared" si="4"/>
        <v>4.094867779404705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Kano</dc:creator>
  <cp:lastModifiedBy>Atsushi Kano</cp:lastModifiedBy>
  <dcterms:created xsi:type="dcterms:W3CDTF">2018-12-27T08:23:16Z</dcterms:created>
  <dcterms:modified xsi:type="dcterms:W3CDTF">2018-12-28T07:05:58Z</dcterms:modified>
</cp:coreProperties>
</file>